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440" windowHeight="9735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 concurrentCalc="0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<sst xmlns="http://schemas.openxmlformats.org/spreadsheetml/2006/main" count="700" uniqueCount="92">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</sst>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19050</xdr:colOff>
          <xdr:row>1363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AppData/Local/Microsoft/Windows/Temporary%20Internet%20Files/Content.Outlook/BHJ6OE73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AppData/Local/Microsoft/Windows/Temporary%20Internet%20Files/Content.Outlook/BHJ6OE73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1.xls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abSelected="1" topLeftCell="A73" zoomScale="55" zoomScaleNormal="55" workbookViewId="0">
      <selection activeCell="K24" sqref="K24"/>
    </sheetView>
  </sheetViews>
  <sheetFormatPr defaultColWidth="10.85546875" defaultRowHeight="20.25" outlineLevelRow="1" x14ac:dyDescent="0.25"/>
  <cols>
    <col min="1" max="1" width="9.28515625" style="14" customWidth="1"/>
    <col min="2" max="2" width="9.85546875" style="14" customWidth="1"/>
    <col min="3" max="3" width="11.140625" style="14" customWidth="1"/>
    <col min="4" max="4" width="42" style="14" customWidth="1"/>
    <col min="5" max="5" width="33.5703125" style="53" customWidth="1"/>
    <col min="6" max="6" width="25.7109375" style="14" customWidth="1"/>
    <col min="7" max="7" width="30.140625" style="14" customWidth="1"/>
    <col min="8" max="8" width="32.28515625" style="54" customWidth="1"/>
    <col min="9" max="9" width="33.85546875" style="14" customWidth="1"/>
    <col min="10" max="11" width="30.570312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86" customWidth="1"/>
    <col min="16" max="16384" width="10.85546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7" t="str">
        <f>'[1]Aree di rischio per processi'!A7</f>
        <v>A.01 Reclutamento di personale a tempo indeterminato, determinato e progressioni verticali</v>
      </c>
      <c r="B3" s="98"/>
      <c r="C3" s="98"/>
      <c r="D3" s="98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5" customHeight="1" outlineLevel="1" x14ac:dyDescent="0.25">
      <c r="A4" s="99" t="str">
        <f>A3</f>
        <v>A.01 Reclutamento di personale a tempo indeterminato, determinato e progressioni verticali</v>
      </c>
      <c r="B4" s="102" t="s">
        <v>2</v>
      </c>
      <c r="C4" s="103"/>
      <c r="D4" s="15" t="s">
        <v>3</v>
      </c>
      <c r="E4" s="16" t="s">
        <v>4</v>
      </c>
      <c r="F4" s="15" t="s">
        <v>5</v>
      </c>
      <c r="G4" s="18" t="s">
        <v>6</v>
      </c>
      <c r="H4" s="106" t="s">
        <v>7</v>
      </c>
      <c r="I4" s="96"/>
      <c r="J4" s="96" t="s">
        <v>8</v>
      </c>
      <c r="K4" s="96"/>
      <c r="L4" s="107" t="s">
        <v>9</v>
      </c>
      <c r="M4" s="107" t="s">
        <v>10</v>
      </c>
      <c r="N4" s="96" t="s">
        <v>11</v>
      </c>
      <c r="O4" s="83"/>
    </row>
    <row r="5" spans="1:15" ht="24.75" customHeight="1" outlineLevel="1" x14ac:dyDescent="0.25">
      <c r="A5" s="100"/>
      <c r="B5" s="104"/>
      <c r="C5" s="105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6"/>
      <c r="M5" s="106"/>
      <c r="N5" s="96"/>
      <c r="O5" s="83"/>
    </row>
    <row r="6" spans="1:15" ht="45" outlineLevel="1" x14ac:dyDescent="0.25">
      <c r="A6" s="100"/>
      <c r="B6" s="21" t="s">
        <v>17</v>
      </c>
      <c r="C6" s="93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75" outlineLevel="1" x14ac:dyDescent="0.25">
      <c r="A7" s="100"/>
      <c r="B7" s="28">
        <f>SUM([1]A!B6:B47)/6</f>
        <v>1.6666666666666667</v>
      </c>
      <c r="C7" s="94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75" outlineLevel="1" x14ac:dyDescent="0.25">
      <c r="A8" s="100"/>
      <c r="B8" s="29" t="s">
        <v>33</v>
      </c>
      <c r="C8" s="94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8.25" outlineLevel="1" x14ac:dyDescent="0.25">
      <c r="A9" s="100"/>
      <c r="B9" s="29">
        <f>SUM([1]A!E6:E34)/4</f>
        <v>2.75</v>
      </c>
      <c r="C9" s="94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5" outlineLevel="1" x14ac:dyDescent="0.25">
      <c r="A10" s="111"/>
      <c r="B10" s="30"/>
      <c r="C10" s="110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5" outlineLevel="1" x14ac:dyDescent="0.25">
      <c r="A11" s="111"/>
      <c r="B11" s="31"/>
      <c r="C11" s="110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25">
      <c r="A12" s="111"/>
      <c r="B12" s="32"/>
      <c r="C12" s="110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25">
      <c r="A13" s="100"/>
      <c r="B13" s="35"/>
      <c r="C13" s="94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25">
      <c r="A14" s="101"/>
      <c r="B14" s="36"/>
      <c r="C14" s="95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ht="20.45" x14ac:dyDescent="0.3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3">
      <c r="A16" s="97" t="str">
        <f>'[1]Aree di rischio per processi'!A8</f>
        <v>A.02 Progressioni economiche di carriera</v>
      </c>
      <c r="B16" s="98"/>
      <c r="C16" s="98"/>
      <c r="D16" s="98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71.25" outlineLevel="1" x14ac:dyDescent="0.25">
      <c r="A17" s="99" t="str">
        <f>A16</f>
        <v>A.02 Progressioni economiche di carriera</v>
      </c>
      <c r="B17" s="102" t="s">
        <v>2</v>
      </c>
      <c r="C17" s="103"/>
      <c r="D17" s="15" t="s">
        <v>50</v>
      </c>
      <c r="E17" s="16" t="s">
        <v>4</v>
      </c>
      <c r="F17" s="15" t="s">
        <v>5</v>
      </c>
      <c r="G17" s="18" t="s">
        <v>6</v>
      </c>
      <c r="H17" s="106" t="s">
        <v>7</v>
      </c>
      <c r="I17" s="96"/>
      <c r="J17" s="96" t="s">
        <v>8</v>
      </c>
      <c r="K17" s="96"/>
      <c r="L17" s="107" t="s">
        <v>9</v>
      </c>
      <c r="M17" s="42" t="s">
        <v>51</v>
      </c>
      <c r="N17" s="96" t="s">
        <v>11</v>
      </c>
      <c r="O17" s="83"/>
    </row>
    <row r="18" spans="1:15" ht="20.100000000000001" customHeight="1" outlineLevel="1" x14ac:dyDescent="0.25">
      <c r="A18" s="100"/>
      <c r="B18" s="104"/>
      <c r="C18" s="105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6"/>
      <c r="M18" s="43"/>
      <c r="N18" s="96"/>
      <c r="O18" s="83"/>
    </row>
    <row r="19" spans="1:15" ht="92.25" customHeight="1" outlineLevel="1" x14ac:dyDescent="0.25">
      <c r="A19" s="100"/>
      <c r="B19" s="21" t="s">
        <v>17</v>
      </c>
      <c r="C19" s="93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25">
      <c r="A20" s="100"/>
      <c r="B20" s="28">
        <f>SUM([1]A!B54:B95)/6</f>
        <v>1.1666666666666667</v>
      </c>
      <c r="C20" s="94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45" outlineLevel="1" x14ac:dyDescent="0.25">
      <c r="A21" s="100"/>
      <c r="B21" s="40" t="s">
        <v>33</v>
      </c>
      <c r="C21" s="94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8.25" outlineLevel="1" x14ac:dyDescent="0.25">
      <c r="A22" s="100"/>
      <c r="B22" s="29">
        <f>SUM([1]A!E54:E82)/4</f>
        <v>1.75</v>
      </c>
      <c r="C22" s="94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5" outlineLevel="1" x14ac:dyDescent="0.25">
      <c r="A23" s="100"/>
      <c r="B23" s="35"/>
      <c r="C23" s="94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25">
      <c r="A24" s="100"/>
      <c r="B24" s="41"/>
      <c r="C24" s="94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25">
      <c r="A25" s="100"/>
      <c r="C25" s="94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25">
      <c r="A26" s="100"/>
      <c r="C26" s="94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25">
      <c r="A27" s="100"/>
      <c r="B27" s="35"/>
      <c r="C27" s="94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25">
      <c r="A28" s="101"/>
      <c r="B28" s="36"/>
      <c r="C28" s="95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ht="20.45" x14ac:dyDescent="0.3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3">
      <c r="A30" s="97" t="str">
        <f>'[1]Aree di rischio per processi'!A9</f>
        <v>A.03 Conferimento di incarichi di collaborazione</v>
      </c>
      <c r="B30" s="98"/>
      <c r="C30" s="98"/>
      <c r="D30" s="98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25">
      <c r="A31" s="99" t="str">
        <f>A30</f>
        <v>A.03 Conferimento di incarichi di collaborazione</v>
      </c>
      <c r="B31" s="102" t="s">
        <v>2</v>
      </c>
      <c r="C31" s="103"/>
      <c r="D31" s="15" t="s">
        <v>3</v>
      </c>
      <c r="E31" s="16" t="s">
        <v>4</v>
      </c>
      <c r="F31" s="15" t="s">
        <v>5</v>
      </c>
      <c r="G31" s="18" t="s">
        <v>6</v>
      </c>
      <c r="H31" s="106" t="s">
        <v>7</v>
      </c>
      <c r="I31" s="96"/>
      <c r="J31" s="96" t="s">
        <v>8</v>
      </c>
      <c r="K31" s="96"/>
      <c r="L31" s="107" t="s">
        <v>9</v>
      </c>
      <c r="M31" s="108" t="s">
        <v>51</v>
      </c>
      <c r="N31" s="96" t="s">
        <v>11</v>
      </c>
      <c r="O31" s="83"/>
    </row>
    <row r="32" spans="1:15" ht="20.100000000000001" customHeight="1" outlineLevel="1" x14ac:dyDescent="0.25">
      <c r="A32" s="100"/>
      <c r="B32" s="104"/>
      <c r="C32" s="105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6"/>
      <c r="M32" s="109"/>
      <c r="N32" s="96"/>
      <c r="O32" s="83"/>
    </row>
    <row r="33" spans="1:15" ht="88.5" customHeight="1" outlineLevel="1" x14ac:dyDescent="0.25">
      <c r="A33" s="100"/>
      <c r="B33" s="21" t="s">
        <v>17</v>
      </c>
      <c r="C33" s="93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45" outlineLevel="1" x14ac:dyDescent="0.25">
      <c r="A34" s="100"/>
      <c r="B34" s="28">
        <f>SUM([1]A!B102:B143)/6</f>
        <v>2.6666666666666665</v>
      </c>
      <c r="C34" s="94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45" outlineLevel="1" x14ac:dyDescent="0.25">
      <c r="A35" s="100"/>
      <c r="B35" s="40" t="s">
        <v>33</v>
      </c>
      <c r="C35" s="94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30" outlineLevel="1" x14ac:dyDescent="0.25">
      <c r="A36" s="100"/>
      <c r="B36" s="29">
        <f>SUM([1]A!E102:E130)/4</f>
        <v>1.75</v>
      </c>
      <c r="C36" s="94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25">
      <c r="A37" s="100"/>
      <c r="B37" s="35"/>
      <c r="C37" s="94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">
      <c r="A38" s="100"/>
      <c r="B38" s="35"/>
      <c r="C38" s="94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25">
      <c r="A39" s="100"/>
      <c r="B39" s="41"/>
      <c r="C39" s="94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25">
      <c r="A40" s="100"/>
      <c r="B40" s="35"/>
      <c r="C40" s="94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25">
      <c r="A41" s="101"/>
      <c r="B41" s="36"/>
      <c r="C41" s="95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ht="20.45" x14ac:dyDescent="0.3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3">
      <c r="A43" s="97" t="str">
        <f>'[1]Aree di rischio per processi'!A10</f>
        <v>A.04 Contratti di somministrazione lavoro</v>
      </c>
      <c r="B43" s="98"/>
      <c r="C43" s="98"/>
      <c r="D43" s="98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25">
      <c r="A44" s="99" t="str">
        <f>A43</f>
        <v>A.04 Contratti di somministrazione lavoro</v>
      </c>
      <c r="B44" s="112" t="s">
        <v>2</v>
      </c>
      <c r="C44" s="103"/>
      <c r="D44" s="15" t="s">
        <v>3</v>
      </c>
      <c r="E44" s="16" t="s">
        <v>4</v>
      </c>
      <c r="F44" s="15" t="s">
        <v>5</v>
      </c>
      <c r="G44" s="18" t="s">
        <v>6</v>
      </c>
      <c r="H44" s="106" t="s">
        <v>7</v>
      </c>
      <c r="I44" s="96"/>
      <c r="J44" s="96" t="s">
        <v>8</v>
      </c>
      <c r="K44" s="96"/>
      <c r="L44" s="107" t="s">
        <v>9</v>
      </c>
      <c r="M44" s="108" t="s">
        <v>51</v>
      </c>
      <c r="N44" s="96" t="s">
        <v>11</v>
      </c>
      <c r="O44" s="83"/>
    </row>
    <row r="45" spans="1:15" ht="22.5" outlineLevel="1" x14ac:dyDescent="0.25">
      <c r="A45" s="100"/>
      <c r="B45" s="113"/>
      <c r="C45" s="105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6"/>
      <c r="M45" s="109"/>
      <c r="N45" s="96"/>
      <c r="O45" s="83"/>
    </row>
    <row r="46" spans="1:15" ht="38.25" outlineLevel="1" x14ac:dyDescent="0.25">
      <c r="A46" s="100"/>
      <c r="B46" s="46" t="s">
        <v>17</v>
      </c>
      <c r="C46" s="93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25">
      <c r="A47" s="100"/>
      <c r="B47" s="46">
        <f>SUM([1]A!B151:B192)/6</f>
        <v>2.5</v>
      </c>
      <c r="C47" s="94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8.25" outlineLevel="1" x14ac:dyDescent="0.25">
      <c r="A48" s="100"/>
      <c r="B48" s="40" t="s">
        <v>33</v>
      </c>
      <c r="C48" s="110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8.25" outlineLevel="1" x14ac:dyDescent="0.25">
      <c r="A49" s="100"/>
      <c r="B49" s="48"/>
      <c r="C49" s="94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5" outlineLevel="1" x14ac:dyDescent="0.25">
      <c r="A50" s="111"/>
      <c r="B50" s="49">
        <f>SUM([1]A!E151:E179)/4</f>
        <v>1.75</v>
      </c>
      <c r="C50" s="110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25">
      <c r="A51" s="100"/>
      <c r="B51" s="35"/>
      <c r="C51" s="94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25">
      <c r="A52" s="100"/>
      <c r="B52" s="35"/>
      <c r="C52" s="94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25">
      <c r="A53" s="100"/>
      <c r="B53" s="41"/>
      <c r="C53" s="94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25">
      <c r="A54" s="100"/>
      <c r="B54" s="50"/>
      <c r="C54" s="94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25">
      <c r="A55" s="101"/>
      <c r="B55" s="51"/>
      <c r="C55" s="95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ht="20.45" x14ac:dyDescent="0.3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3">
      <c r="A57" s="97" t="str">
        <f>'[1]Aree di rischio per processi'!A11</f>
        <v>A.05 Attivazione di distacchi/comandi di personale (in uscita)</v>
      </c>
      <c r="B57" s="98"/>
      <c r="C57" s="98"/>
      <c r="D57" s="98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25">
      <c r="A58" s="99" t="str">
        <f>A57</f>
        <v>A.05 Attivazione di distacchi/comandi di personale (in uscita)</v>
      </c>
      <c r="B58" s="102" t="s">
        <v>2</v>
      </c>
      <c r="C58" s="103"/>
      <c r="D58" s="15" t="s">
        <v>3</v>
      </c>
      <c r="E58" s="16" t="s">
        <v>4</v>
      </c>
      <c r="F58" s="15" t="s">
        <v>5</v>
      </c>
      <c r="G58" s="18" t="s">
        <v>6</v>
      </c>
      <c r="H58" s="106" t="s">
        <v>7</v>
      </c>
      <c r="I58" s="96"/>
      <c r="J58" s="96" t="s">
        <v>8</v>
      </c>
      <c r="K58" s="96"/>
      <c r="L58" s="107" t="s">
        <v>9</v>
      </c>
      <c r="M58" s="108" t="s">
        <v>51</v>
      </c>
      <c r="N58" s="96" t="s">
        <v>11</v>
      </c>
      <c r="O58" s="83"/>
    </row>
    <row r="59" spans="1:15" ht="22.5" outlineLevel="1" x14ac:dyDescent="0.25">
      <c r="A59" s="100"/>
      <c r="B59" s="104"/>
      <c r="C59" s="105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6"/>
      <c r="M59" s="109"/>
      <c r="N59" s="96"/>
      <c r="O59" s="83"/>
    </row>
    <row r="60" spans="1:15" ht="92.25" customHeight="1" outlineLevel="1" x14ac:dyDescent="0.25">
      <c r="A60" s="100"/>
      <c r="B60" s="21" t="s">
        <v>17</v>
      </c>
      <c r="C60" s="93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25">
      <c r="A61" s="100"/>
      <c r="B61" s="28">
        <f>SUM([1]A!B199:B240)/6</f>
        <v>1.6666666666666667</v>
      </c>
      <c r="C61" s="94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25">
      <c r="A62" s="100"/>
      <c r="B62" s="40"/>
      <c r="C62" s="94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25">
      <c r="A63" s="100"/>
      <c r="B63" s="40" t="s">
        <v>33</v>
      </c>
      <c r="C63" s="94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25">
      <c r="A64" s="100"/>
      <c r="B64" s="52">
        <f>SUM([1]A!E199:E227)/4</f>
        <v>1.75</v>
      </c>
      <c r="C64" s="94"/>
      <c r="I64" s="22"/>
      <c r="J64" s="22"/>
      <c r="K64" s="22"/>
      <c r="L64" s="22"/>
      <c r="M64" s="22"/>
      <c r="N64" s="27"/>
      <c r="O64" s="83"/>
    </row>
    <row r="65" spans="1:15" outlineLevel="1" x14ac:dyDescent="0.25">
      <c r="A65" s="100"/>
      <c r="B65" s="35"/>
      <c r="C65" s="94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25">
      <c r="A66" s="100"/>
      <c r="B66" s="35"/>
      <c r="C66" s="94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25">
      <c r="A67" s="100"/>
      <c r="B67" s="36"/>
      <c r="C67" s="94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25">
      <c r="A68" s="100"/>
      <c r="B68" s="35"/>
      <c r="C68" s="94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25">
      <c r="A69" s="101"/>
      <c r="B69" s="36"/>
      <c r="C69" s="95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ht="20.45" x14ac:dyDescent="0.3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3">
      <c r="A71" s="97" t="str">
        <f>'[1]Aree di rischio per processi'!A12</f>
        <v>A.06 Attivazione di procedure di mobilità in entrata</v>
      </c>
      <c r="B71" s="98"/>
      <c r="C71" s="98"/>
      <c r="D71" s="98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8.25" outlineLevel="1" x14ac:dyDescent="0.25">
      <c r="A72" s="99" t="str">
        <f>A71</f>
        <v>A.06 Attivazione di procedure di mobilità in entrata</v>
      </c>
      <c r="B72" s="102" t="s">
        <v>2</v>
      </c>
      <c r="C72" s="103"/>
      <c r="D72" s="15" t="s">
        <v>3</v>
      </c>
      <c r="E72" s="16" t="s">
        <v>4</v>
      </c>
      <c r="F72" s="15" t="s">
        <v>5</v>
      </c>
      <c r="G72" s="18" t="s">
        <v>6</v>
      </c>
      <c r="H72" s="106" t="s">
        <v>7</v>
      </c>
      <c r="I72" s="96"/>
      <c r="J72" s="96" t="s">
        <v>8</v>
      </c>
      <c r="K72" s="96"/>
      <c r="L72" s="107" t="s">
        <v>9</v>
      </c>
      <c r="M72" s="108" t="s">
        <v>51</v>
      </c>
      <c r="N72" s="96" t="s">
        <v>11</v>
      </c>
      <c r="O72" s="83"/>
    </row>
    <row r="73" spans="1:15" ht="22.5" outlineLevel="1" x14ac:dyDescent="0.25">
      <c r="A73" s="100"/>
      <c r="B73" s="104"/>
      <c r="C73" s="105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6"/>
      <c r="M73" s="109"/>
      <c r="N73" s="96"/>
      <c r="O73" s="83"/>
    </row>
    <row r="74" spans="1:15" ht="39.75" customHeight="1" outlineLevel="1" x14ac:dyDescent="0.25">
      <c r="A74" s="100"/>
      <c r="B74" s="21" t="s">
        <v>17</v>
      </c>
      <c r="C74" s="93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25">
      <c r="A75" s="100"/>
      <c r="B75" s="28">
        <f>SUM([1]A!B247:B288)/6</f>
        <v>1.6666666666666667</v>
      </c>
      <c r="C75" s="94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25">
      <c r="A76" s="100"/>
      <c r="B76" s="40"/>
      <c r="C76" s="94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25">
      <c r="A77" s="100"/>
      <c r="B77" s="52" t="s">
        <v>33</v>
      </c>
      <c r="C77" s="94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30" outlineLevel="1" x14ac:dyDescent="0.25">
      <c r="A78" s="100"/>
      <c r="B78" s="40">
        <f>SUM([1]A!E247:F275)/4</f>
        <v>1.75</v>
      </c>
      <c r="C78" s="94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25">
      <c r="A79" s="100"/>
      <c r="B79" s="56"/>
      <c r="C79" s="94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25">
      <c r="A80" s="100"/>
      <c r="B80" s="35"/>
      <c r="C80" s="94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25">
      <c r="A81" s="100"/>
      <c r="B81" s="36"/>
      <c r="C81" s="94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25">
      <c r="A82" s="100"/>
      <c r="B82" s="35"/>
      <c r="C82" s="94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25">
      <c r="A83" s="101"/>
      <c r="B83" s="36"/>
      <c r="C83" s="95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ht="20.45" x14ac:dyDescent="0.3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ht="20.45" x14ac:dyDescent="0.3">
      <c r="E89" s="14"/>
      <c r="J89" s="86"/>
      <c r="O89" s="14"/>
    </row>
    <row r="90" spans="1:15" ht="20.45" x14ac:dyDescent="0.3">
      <c r="E90" s="14"/>
      <c r="J90" s="86"/>
      <c r="O90" s="14"/>
    </row>
  </sheetData>
  <mergeCells count="53">
    <mergeCell ref="A3:D3"/>
    <mergeCell ref="A4:A14"/>
    <mergeCell ref="B4:C5"/>
    <mergeCell ref="H4:I4"/>
    <mergeCell ref="J4:K4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0:D30"/>
    <mergeCell ref="A31:A41"/>
    <mergeCell ref="B31:C32"/>
    <mergeCell ref="H31:I31"/>
    <mergeCell ref="L31:L32"/>
    <mergeCell ref="M31:M32"/>
    <mergeCell ref="N31:N32"/>
    <mergeCell ref="C33:C41"/>
    <mergeCell ref="A43:D43"/>
    <mergeCell ref="J31:K31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5546875" defaultRowHeight="20.25" outlineLevelRow="1" x14ac:dyDescent="0.25"/>
  <cols>
    <col min="1" max="1" width="12.42578125" style="14" customWidth="1"/>
    <col min="2" max="2" width="9.85546875" style="14" customWidth="1"/>
    <col min="3" max="3" width="11.28515625" style="14" customWidth="1"/>
    <col min="4" max="4" width="28.42578125" style="14" customWidth="1"/>
    <col min="5" max="5" width="40.7109375" style="14" customWidth="1"/>
    <col min="6" max="6" width="28.42578125" style="14" customWidth="1"/>
    <col min="7" max="7" width="34.85546875" style="14" customWidth="1"/>
    <col min="8" max="8" width="29" style="76" customWidth="1"/>
    <col min="9" max="9" width="26.7109375" style="14" customWidth="1"/>
    <col min="10" max="10" width="27.42578125" style="14" customWidth="1"/>
    <col min="11" max="11" width="21.8554687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3" customWidth="1"/>
    <col min="16" max="16384" width="10.85546875" style="14"/>
  </cols>
  <sheetData>
    <row r="1" spans="1:15" s="3" customFormat="1" ht="20.45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ht="20.45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25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1" outlineLevel="1" x14ac:dyDescent="0.25">
      <c r="A4" s="99" t="str">
        <f>A3</f>
        <v xml:space="preserve">B.01 Definizione dell’oggetto dell’affidamento </v>
      </c>
      <c r="B4" s="102" t="s">
        <v>2</v>
      </c>
      <c r="C4" s="103"/>
      <c r="D4" s="15" t="s">
        <v>3</v>
      </c>
      <c r="E4" s="16" t="s">
        <v>4</v>
      </c>
      <c r="F4" s="15" t="s">
        <v>5</v>
      </c>
      <c r="G4" s="17" t="s">
        <v>6</v>
      </c>
      <c r="H4" s="106" t="s">
        <v>7</v>
      </c>
      <c r="I4" s="116"/>
      <c r="J4" s="96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ht="22.5" outlineLevel="1" x14ac:dyDescent="0.25">
      <c r="A5" s="100"/>
      <c r="B5" s="104"/>
      <c r="C5" s="105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6"/>
      <c r="M5" s="106"/>
      <c r="N5" s="116"/>
      <c r="O5" s="2"/>
    </row>
    <row r="6" spans="1:15" ht="60" outlineLevel="1" x14ac:dyDescent="0.25">
      <c r="A6" s="100"/>
      <c r="B6" s="21" t="s">
        <v>17</v>
      </c>
      <c r="C6" s="93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25">
      <c r="A7" s="100"/>
      <c r="B7" s="28">
        <f>SUM([3]B!B6:B47)/6</f>
        <v>2.6666666666666665</v>
      </c>
      <c r="C7" s="94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25">
      <c r="A8" s="100"/>
      <c r="B8" s="40"/>
      <c r="C8" s="94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25">
      <c r="A9" s="100"/>
      <c r="B9" s="40" t="s">
        <v>33</v>
      </c>
      <c r="C9" s="94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25">
      <c r="A10" s="100"/>
      <c r="B10" s="64">
        <f>SUM([3]B!E6:E34)/4</f>
        <v>2</v>
      </c>
      <c r="C10" s="94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25">
      <c r="A11" s="100"/>
      <c r="B11" s="40"/>
      <c r="C11" s="94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25">
      <c r="A12" s="100"/>
      <c r="B12" s="35"/>
      <c r="C12" s="94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25">
      <c r="A13" s="100"/>
      <c r="B13" s="41"/>
      <c r="C13" s="94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25">
      <c r="A14" s="100"/>
      <c r="B14" s="35"/>
      <c r="C14" s="94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25">
      <c r="A15" s="101"/>
      <c r="B15" s="36"/>
      <c r="C15" s="95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ht="20.4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1" outlineLevel="1" x14ac:dyDescent="0.25">
      <c r="A18" s="99" t="str">
        <f>A17</f>
        <v xml:space="preserve">B.02 Individuazione dello strumento/istituto per l’affidamento </v>
      </c>
      <c r="B18" s="102" t="s">
        <v>2</v>
      </c>
      <c r="C18" s="103"/>
      <c r="D18" s="15" t="s">
        <v>3</v>
      </c>
      <c r="E18" s="16" t="s">
        <v>4</v>
      </c>
      <c r="F18" s="15" t="s">
        <v>5</v>
      </c>
      <c r="G18" s="17" t="s">
        <v>6</v>
      </c>
      <c r="H18" s="106" t="s">
        <v>7</v>
      </c>
      <c r="I18" s="116"/>
      <c r="J18" s="96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ht="22.5" outlineLevel="1" x14ac:dyDescent="0.25">
      <c r="A19" s="100"/>
      <c r="B19" s="104"/>
      <c r="C19" s="105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6"/>
      <c r="M19" s="106"/>
      <c r="N19" s="116"/>
      <c r="O19" s="2"/>
    </row>
    <row r="20" spans="1:15" ht="75" outlineLevel="1" x14ac:dyDescent="0.25">
      <c r="A20" s="100"/>
      <c r="B20" s="21" t="s">
        <v>17</v>
      </c>
      <c r="C20" s="93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25">
      <c r="A21" s="100"/>
      <c r="B21" s="28">
        <f>SUM([3]B!B54:B95)/6</f>
        <v>2.6666666666666665</v>
      </c>
      <c r="C21" s="94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25">
      <c r="A22" s="100"/>
      <c r="B22" s="40"/>
      <c r="C22" s="94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25">
      <c r="A23" s="100"/>
      <c r="B23" s="40" t="s">
        <v>33</v>
      </c>
      <c r="C23" s="94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25">
      <c r="A24" s="100"/>
      <c r="B24" s="64">
        <f>SUM([3]B!E54:E82)/4</f>
        <v>2</v>
      </c>
      <c r="C24" s="94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25">
      <c r="A25" s="100"/>
      <c r="B25" s="40"/>
      <c r="C25" s="94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25">
      <c r="A26" s="100"/>
      <c r="B26" s="35"/>
      <c r="C26" s="94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25">
      <c r="A27" s="100"/>
      <c r="B27" s="67"/>
      <c r="C27" s="94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25">
      <c r="A28" s="100"/>
      <c r="B28" s="35"/>
      <c r="C28" s="94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25">
      <c r="A29" s="101"/>
      <c r="B29" s="36"/>
      <c r="C29" s="95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25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25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1" outlineLevel="1" x14ac:dyDescent="0.25">
      <c r="A32" s="99" t="str">
        <f>A31</f>
        <v>B.03 Requisiti di qualificazione</v>
      </c>
      <c r="B32" s="102" t="s">
        <v>2</v>
      </c>
      <c r="C32" s="103"/>
      <c r="D32" s="15" t="s">
        <v>3</v>
      </c>
      <c r="E32" s="16" t="s">
        <v>4</v>
      </c>
      <c r="F32" s="15" t="s">
        <v>5</v>
      </c>
      <c r="G32" s="17" t="s">
        <v>6</v>
      </c>
      <c r="H32" s="106" t="s">
        <v>7</v>
      </c>
      <c r="I32" s="116"/>
      <c r="J32" s="96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ht="22.5" outlineLevel="1" x14ac:dyDescent="0.25">
      <c r="A33" s="100"/>
      <c r="B33" s="104"/>
      <c r="C33" s="105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6"/>
      <c r="M33" s="106"/>
      <c r="N33" s="116"/>
      <c r="O33" s="2"/>
    </row>
    <row r="34" spans="1:15" ht="75" outlineLevel="1" x14ac:dyDescent="0.25">
      <c r="A34" s="100"/>
      <c r="B34" s="21" t="s">
        <v>17</v>
      </c>
      <c r="C34" s="93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25">
      <c r="A35" s="100"/>
      <c r="B35" s="28">
        <f>SUM([3]B!B102:B143)/6</f>
        <v>2.6666666666666665</v>
      </c>
      <c r="C35" s="94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25">
      <c r="A36" s="100"/>
      <c r="B36" s="40"/>
      <c r="C36" s="94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25">
      <c r="A37" s="100"/>
      <c r="B37" s="40" t="s">
        <v>33</v>
      </c>
      <c r="C37" s="94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25">
      <c r="A38" s="100"/>
      <c r="B38" s="64">
        <f>SUM([3]B!E102:F130)/4</f>
        <v>2</v>
      </c>
      <c r="C38" s="94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25">
      <c r="A39" s="100"/>
      <c r="B39" s="40"/>
      <c r="C39" s="94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25">
      <c r="A40" s="100"/>
      <c r="B40" s="35"/>
      <c r="C40" s="94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25">
      <c r="A41" s="100"/>
      <c r="B41" s="67"/>
      <c r="C41" s="94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25">
      <c r="A42" s="100"/>
      <c r="B42" s="35"/>
      <c r="C42" s="94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25">
      <c r="A43" s="101"/>
      <c r="B43" s="36"/>
      <c r="C43" s="95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25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25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1" outlineLevel="1" x14ac:dyDescent="0.25">
      <c r="A46" s="99" t="str">
        <f>A45</f>
        <v>B.04 Requisiti di aggiudicazione</v>
      </c>
      <c r="B46" s="102" t="s">
        <v>2</v>
      </c>
      <c r="C46" s="103"/>
      <c r="D46" s="15" t="s">
        <v>3</v>
      </c>
      <c r="E46" s="16" t="s">
        <v>4</v>
      </c>
      <c r="F46" s="15" t="s">
        <v>5</v>
      </c>
      <c r="G46" s="17" t="s">
        <v>6</v>
      </c>
      <c r="H46" s="106" t="s">
        <v>7</v>
      </c>
      <c r="I46" s="116"/>
      <c r="J46" s="96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ht="22.5" outlineLevel="1" x14ac:dyDescent="0.25">
      <c r="A47" s="100"/>
      <c r="B47" s="104"/>
      <c r="C47" s="105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6"/>
      <c r="M47" s="106"/>
      <c r="N47" s="116"/>
      <c r="O47" s="2"/>
    </row>
    <row r="48" spans="1:15" ht="45" outlineLevel="1" x14ac:dyDescent="0.25">
      <c r="A48" s="100"/>
      <c r="B48" s="21" t="s">
        <v>17</v>
      </c>
      <c r="C48" s="93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25">
      <c r="A49" s="100"/>
      <c r="B49" s="28">
        <f>SUM([3]B!B116:B157)/6</f>
        <v>1.8333333333333333</v>
      </c>
      <c r="C49" s="94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25">
      <c r="A50" s="100"/>
      <c r="B50" s="40"/>
      <c r="C50" s="94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25">
      <c r="A51" s="100"/>
      <c r="B51" s="40" t="s">
        <v>33</v>
      </c>
      <c r="C51" s="94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25">
      <c r="A52" s="100"/>
      <c r="B52" s="64">
        <f>SUM([3]B!E116:F144)/4</f>
        <v>0.75</v>
      </c>
      <c r="C52" s="94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25">
      <c r="A53" s="100"/>
      <c r="B53" s="40"/>
      <c r="C53" s="94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25">
      <c r="A54" s="100"/>
      <c r="B54" s="35"/>
      <c r="C54" s="94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25">
      <c r="A55" s="100"/>
      <c r="B55" s="67"/>
      <c r="C55" s="94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25">
      <c r="A56" s="100"/>
      <c r="B56" s="35"/>
      <c r="C56" s="94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25">
      <c r="A57" s="101"/>
      <c r="B57" s="36"/>
      <c r="C57" s="95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25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25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1" outlineLevel="1" x14ac:dyDescent="0.25">
      <c r="A60" s="99" t="str">
        <f>A59</f>
        <v xml:space="preserve">B.05 Valutazione delle offerte </v>
      </c>
      <c r="B60" s="102" t="s">
        <v>2</v>
      </c>
      <c r="C60" s="103"/>
      <c r="D60" s="15" t="s">
        <v>3</v>
      </c>
      <c r="E60" s="16" t="s">
        <v>4</v>
      </c>
      <c r="F60" s="15" t="s">
        <v>5</v>
      </c>
      <c r="G60" s="17" t="s">
        <v>6</v>
      </c>
      <c r="H60" s="106" t="s">
        <v>7</v>
      </c>
      <c r="I60" s="116"/>
      <c r="J60" s="96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ht="22.5" outlineLevel="1" x14ac:dyDescent="0.25">
      <c r="A61" s="100"/>
      <c r="B61" s="104"/>
      <c r="C61" s="105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6"/>
      <c r="M61" s="106"/>
      <c r="N61" s="116"/>
      <c r="O61" s="2"/>
    </row>
    <row r="62" spans="1:15" ht="30" outlineLevel="1" x14ac:dyDescent="0.25">
      <c r="A62" s="100"/>
      <c r="B62" s="21" t="s">
        <v>17</v>
      </c>
      <c r="C62" s="93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25">
      <c r="A63" s="100"/>
      <c r="B63" s="28">
        <f>SUM([3]B!B199:B240)/6</f>
        <v>2.6666666666666665</v>
      </c>
      <c r="C63" s="94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25">
      <c r="A64" s="100"/>
      <c r="B64" s="40"/>
      <c r="C64" s="94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25">
      <c r="A65" s="100"/>
      <c r="B65" s="40" t="s">
        <v>33</v>
      </c>
      <c r="C65" s="94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25">
      <c r="A66" s="100"/>
      <c r="B66" s="64">
        <f>SUM([3]B!E199:E227)/4</f>
        <v>2</v>
      </c>
      <c r="C66" s="94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25">
      <c r="A67" s="100"/>
      <c r="B67" s="40"/>
      <c r="C67" s="94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25">
      <c r="A68" s="100"/>
      <c r="B68" s="35"/>
      <c r="C68" s="94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25">
      <c r="A69" s="100"/>
      <c r="B69" s="67"/>
      <c r="C69" s="94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25">
      <c r="A70" s="100"/>
      <c r="B70" s="35"/>
      <c r="C70" s="94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25">
      <c r="A71" s="101"/>
      <c r="B71" s="36"/>
      <c r="C71" s="95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25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25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1" outlineLevel="1" x14ac:dyDescent="0.25">
      <c r="A74" s="99" t="str">
        <f>A73</f>
        <v xml:space="preserve">B.06 Verifica dell’eventuale anomalia delle offerte </v>
      </c>
      <c r="B74" s="102" t="s">
        <v>2</v>
      </c>
      <c r="C74" s="103"/>
      <c r="D74" s="15" t="s">
        <v>3</v>
      </c>
      <c r="E74" s="16" t="s">
        <v>4</v>
      </c>
      <c r="F74" s="15" t="s">
        <v>5</v>
      </c>
      <c r="G74" s="17" t="s">
        <v>6</v>
      </c>
      <c r="H74" s="106" t="s">
        <v>7</v>
      </c>
      <c r="I74" s="116"/>
      <c r="J74" s="96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ht="22.5" outlineLevel="1" x14ac:dyDescent="0.25">
      <c r="A75" s="100"/>
      <c r="B75" s="104"/>
      <c r="C75" s="105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6"/>
      <c r="M75" s="106"/>
      <c r="N75" s="116"/>
      <c r="O75" s="2"/>
    </row>
    <row r="76" spans="1:15" ht="93" customHeight="1" outlineLevel="1" x14ac:dyDescent="0.25">
      <c r="A76" s="100"/>
      <c r="B76" s="21" t="s">
        <v>17</v>
      </c>
      <c r="C76" s="93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25">
      <c r="A77" s="100"/>
      <c r="B77" s="28">
        <f>SUM([3]B!B247:B288)/6</f>
        <v>2.6666666666666665</v>
      </c>
      <c r="C77" s="94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25">
      <c r="A78" s="100"/>
      <c r="B78" s="40"/>
      <c r="C78" s="94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25">
      <c r="A79" s="100"/>
      <c r="B79" s="40" t="s">
        <v>33</v>
      </c>
      <c r="C79" s="94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25">
      <c r="A80" s="100"/>
      <c r="B80" s="64">
        <f>SUM([3]B!E247:E275)/4</f>
        <v>3.5</v>
      </c>
      <c r="C80" s="94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25">
      <c r="A81" s="100"/>
      <c r="B81" s="40"/>
      <c r="C81" s="94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25">
      <c r="A82" s="100"/>
      <c r="B82" s="35"/>
      <c r="C82" s="94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25">
      <c r="A83" s="100"/>
      <c r="B83" s="67"/>
      <c r="C83" s="94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25">
      <c r="A84" s="100"/>
      <c r="B84" s="35"/>
      <c r="C84" s="94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25">
      <c r="A85" s="101"/>
      <c r="B85" s="36"/>
      <c r="C85" s="95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25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25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1" outlineLevel="1" x14ac:dyDescent="0.25">
      <c r="A88" s="99" t="str">
        <f>A87</f>
        <v>B.07 Procedure negoziate</v>
      </c>
      <c r="B88" s="102" t="s">
        <v>2</v>
      </c>
      <c r="C88" s="103"/>
      <c r="D88" s="15" t="s">
        <v>3</v>
      </c>
      <c r="E88" s="16" t="s">
        <v>4</v>
      </c>
      <c r="F88" s="15" t="s">
        <v>5</v>
      </c>
      <c r="G88" s="17" t="s">
        <v>6</v>
      </c>
      <c r="H88" s="106" t="s">
        <v>7</v>
      </c>
      <c r="I88" s="116"/>
      <c r="J88" s="96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ht="22.5" outlineLevel="1" x14ac:dyDescent="0.25">
      <c r="A89" s="100"/>
      <c r="B89" s="104"/>
      <c r="C89" s="105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6"/>
      <c r="M89" s="106"/>
      <c r="N89" s="116"/>
      <c r="O89" s="2"/>
    </row>
    <row r="90" spans="1:15" ht="80.45" customHeight="1" outlineLevel="1" x14ac:dyDescent="0.25">
      <c r="A90" s="100"/>
      <c r="B90" s="21" t="s">
        <v>17</v>
      </c>
      <c r="C90" s="93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25">
      <c r="A91" s="100"/>
      <c r="B91" s="28">
        <f>SUM([3]B!B295:B336)/6</f>
        <v>2.6666666666666665</v>
      </c>
      <c r="C91" s="94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25">
      <c r="A92" s="100"/>
      <c r="B92" s="40"/>
      <c r="C92" s="94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25">
      <c r="A93" s="100"/>
      <c r="B93" s="40" t="s">
        <v>33</v>
      </c>
      <c r="C93" s="94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25">
      <c r="A94" s="100"/>
      <c r="B94" s="64">
        <f>SUM([3]B!E295:E323)/4</f>
        <v>2</v>
      </c>
      <c r="C94" s="94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25">
      <c r="A95" s="100"/>
      <c r="B95" s="40"/>
      <c r="C95" s="94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25">
      <c r="A96" s="100"/>
      <c r="B96" s="35"/>
      <c r="C96" s="94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25">
      <c r="A97" s="100"/>
      <c r="B97" s="67"/>
      <c r="C97" s="94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25">
      <c r="A98" s="100"/>
      <c r="B98" s="35"/>
      <c r="C98" s="94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25">
      <c r="A99" s="101"/>
      <c r="B99" s="36"/>
      <c r="C99" s="95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25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25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1" outlineLevel="1" x14ac:dyDescent="0.25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6" t="s">
        <v>7</v>
      </c>
      <c r="I102" s="116"/>
      <c r="J102" s="96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ht="22.5" outlineLevel="1" x14ac:dyDescent="0.25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6"/>
      <c r="M103" s="106"/>
      <c r="N103" s="116"/>
      <c r="O103" s="2"/>
    </row>
    <row r="104" spans="1:15" ht="78.599999999999994" customHeight="1" outlineLevel="1" x14ac:dyDescent="0.25">
      <c r="A104" s="72"/>
      <c r="B104" s="21" t="s">
        <v>17</v>
      </c>
      <c r="C104" s="93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25">
      <c r="A105" s="72"/>
      <c r="B105" s="28">
        <f>SUM([3]B!B343:B384)/6</f>
        <v>2.6666666666666665</v>
      </c>
      <c r="C105" s="94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25">
      <c r="A106" s="72"/>
      <c r="B106" s="40"/>
      <c r="C106" s="94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25">
      <c r="A107" s="72"/>
      <c r="B107" s="40" t="s">
        <v>33</v>
      </c>
      <c r="C107" s="94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25">
      <c r="A108" s="72"/>
      <c r="B108" s="64">
        <f>SUM([3]B!E343:E371)/4</f>
        <v>2</v>
      </c>
      <c r="C108" s="94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25">
      <c r="A109" s="72"/>
      <c r="B109" s="40"/>
      <c r="C109" s="94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25">
      <c r="A110" s="72"/>
      <c r="B110" s="35"/>
      <c r="C110" s="94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25">
      <c r="A111" s="72"/>
      <c r="B111" s="67"/>
      <c r="C111" s="94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25">
      <c r="A112" s="72"/>
      <c r="B112" s="35"/>
      <c r="C112" s="94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25">
      <c r="A113" s="75"/>
      <c r="B113" s="36"/>
      <c r="C113" s="95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25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25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1" outlineLevel="1" x14ac:dyDescent="0.25">
      <c r="A116" s="99" t="str">
        <f>A115</f>
        <v>B.09 Revoca del bando</v>
      </c>
      <c r="B116" s="102" t="s">
        <v>2</v>
      </c>
      <c r="C116" s="103"/>
      <c r="D116" s="15" t="s">
        <v>3</v>
      </c>
      <c r="E116" s="16" t="s">
        <v>4</v>
      </c>
      <c r="F116" s="15" t="s">
        <v>5</v>
      </c>
      <c r="G116" s="17" t="s">
        <v>6</v>
      </c>
      <c r="H116" s="106" t="s">
        <v>7</v>
      </c>
      <c r="I116" s="116"/>
      <c r="J116" s="96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ht="22.5" outlineLevel="1" x14ac:dyDescent="0.25">
      <c r="A117" s="100"/>
      <c r="B117" s="104"/>
      <c r="C117" s="105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6"/>
      <c r="M117" s="106"/>
      <c r="N117" s="116"/>
      <c r="O117" s="2"/>
    </row>
    <row r="118" spans="1:15" ht="94.15" customHeight="1" outlineLevel="1" x14ac:dyDescent="0.25">
      <c r="A118" s="100"/>
      <c r="B118" s="21" t="s">
        <v>17</v>
      </c>
      <c r="C118" s="93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25">
      <c r="A119" s="100"/>
      <c r="B119" s="28">
        <f>SUM([3]B!B391:B432)/6</f>
        <v>2.6666666666666665</v>
      </c>
      <c r="C119" s="94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25">
      <c r="A120" s="100"/>
      <c r="B120" s="40"/>
      <c r="C120" s="94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25">
      <c r="A121" s="100"/>
      <c r="B121" s="40" t="s">
        <v>33</v>
      </c>
      <c r="C121" s="94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25">
      <c r="A122" s="100"/>
      <c r="B122" s="64">
        <f>SUM([3]B!E391:E419)/4</f>
        <v>2</v>
      </c>
      <c r="C122" s="94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25">
      <c r="A123" s="100"/>
      <c r="B123" s="40"/>
      <c r="C123" s="94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25">
      <c r="A124" s="100"/>
      <c r="B124" s="35"/>
      <c r="C124" s="94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25">
      <c r="A125" s="100"/>
      <c r="B125" s="67"/>
      <c r="C125" s="94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25">
      <c r="A126" s="100"/>
      <c r="B126" s="35"/>
      <c r="C126" s="94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25">
      <c r="A127" s="101"/>
      <c r="B127" s="36"/>
      <c r="C127" s="95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25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25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1" outlineLevel="1" x14ac:dyDescent="0.25">
      <c r="A130" s="99" t="str">
        <f>A129</f>
        <v>B.10 Redazione del cronoprogramma</v>
      </c>
      <c r="B130" s="102" t="s">
        <v>2</v>
      </c>
      <c r="C130" s="103"/>
      <c r="D130" s="15" t="s">
        <v>3</v>
      </c>
      <c r="E130" s="16" t="s">
        <v>4</v>
      </c>
      <c r="F130" s="15" t="s">
        <v>5</v>
      </c>
      <c r="G130" s="17" t="s">
        <v>6</v>
      </c>
      <c r="H130" s="106" t="s">
        <v>7</v>
      </c>
      <c r="I130" s="116"/>
      <c r="J130" s="96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ht="22.5" outlineLevel="1" x14ac:dyDescent="0.25">
      <c r="A131" s="100"/>
      <c r="B131" s="104"/>
      <c r="C131" s="105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6"/>
      <c r="M131" s="106"/>
      <c r="N131" s="116"/>
      <c r="O131" s="2"/>
    </row>
    <row r="132" spans="1:15" ht="84" customHeight="1" outlineLevel="1" x14ac:dyDescent="0.25">
      <c r="A132" s="100"/>
      <c r="B132" s="21" t="s">
        <v>17</v>
      </c>
      <c r="C132" s="93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25">
      <c r="A133" s="100"/>
      <c r="B133" s="28">
        <f>SUM([3]B!B439:B480)/6</f>
        <v>2.6666666666666665</v>
      </c>
      <c r="C133" s="94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25">
      <c r="A134" s="100"/>
      <c r="B134" s="40"/>
      <c r="C134" s="94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25">
      <c r="A135" s="100"/>
      <c r="B135" s="40" t="s">
        <v>33</v>
      </c>
      <c r="C135" s="94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25">
      <c r="A136" s="100"/>
      <c r="B136" s="64">
        <f>SUM([3]B!E439:E467)/4</f>
        <v>2</v>
      </c>
      <c r="C136" s="94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25">
      <c r="A137" s="100"/>
      <c r="B137" s="40"/>
      <c r="C137" s="94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25">
      <c r="A138" s="100"/>
      <c r="B138" s="35"/>
      <c r="C138" s="94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25">
      <c r="A139" s="100"/>
      <c r="B139" s="67"/>
      <c r="C139" s="94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25">
      <c r="A140" s="100"/>
      <c r="B140" s="35"/>
      <c r="C140" s="94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25">
      <c r="A141" s="101"/>
      <c r="B141" s="36"/>
      <c r="C141" s="95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25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25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1" outlineLevel="1" x14ac:dyDescent="0.25">
      <c r="A144" s="99" t="str">
        <f>A143</f>
        <v>B.11 Varianti in corso di esecuzione del contratto</v>
      </c>
      <c r="B144" s="102" t="s">
        <v>2</v>
      </c>
      <c r="C144" s="103"/>
      <c r="D144" s="15" t="s">
        <v>3</v>
      </c>
      <c r="E144" s="16" t="s">
        <v>4</v>
      </c>
      <c r="F144" s="15" t="s">
        <v>5</v>
      </c>
      <c r="G144" s="17" t="s">
        <v>6</v>
      </c>
      <c r="H144" s="106" t="s">
        <v>7</v>
      </c>
      <c r="I144" s="116"/>
      <c r="J144" s="96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ht="22.5" outlineLevel="1" x14ac:dyDescent="0.25">
      <c r="A145" s="100"/>
      <c r="B145" s="104"/>
      <c r="C145" s="105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6"/>
      <c r="M145" s="106"/>
      <c r="N145" s="116"/>
      <c r="O145" s="2"/>
    </row>
    <row r="146" spans="1:15" ht="96" customHeight="1" outlineLevel="1" x14ac:dyDescent="0.25">
      <c r="A146" s="100"/>
      <c r="B146" s="21" t="s">
        <v>17</v>
      </c>
      <c r="C146" s="93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25">
      <c r="A147" s="100"/>
      <c r="B147" s="28">
        <f>SUM([3]B!B487:B528)/6</f>
        <v>2.3333333333333335</v>
      </c>
      <c r="C147" s="94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25">
      <c r="A148" s="100"/>
      <c r="B148" s="40"/>
      <c r="C148" s="94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25">
      <c r="A149" s="100"/>
      <c r="B149" s="40" t="s">
        <v>33</v>
      </c>
      <c r="C149" s="94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25">
      <c r="A150" s="100"/>
      <c r="B150" s="64">
        <f>SUM([3]B!E487:E515)/4</f>
        <v>2</v>
      </c>
      <c r="C150" s="94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25">
      <c r="A151" s="100"/>
      <c r="B151" s="40"/>
      <c r="C151" s="94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25">
      <c r="A152" s="100"/>
      <c r="B152" s="35"/>
      <c r="C152" s="94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25">
      <c r="A153" s="100"/>
      <c r="B153" s="67"/>
      <c r="C153" s="94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25">
      <c r="A154" s="100"/>
      <c r="B154" s="35"/>
      <c r="C154" s="94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25">
      <c r="A155" s="101"/>
      <c r="B155" s="36"/>
      <c r="C155" s="95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25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25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1" outlineLevel="1" x14ac:dyDescent="0.25">
      <c r="A158" s="99" t="str">
        <f>A157</f>
        <v>B.12 Subappalto</v>
      </c>
      <c r="B158" s="102" t="s">
        <v>2</v>
      </c>
      <c r="C158" s="103"/>
      <c r="D158" s="15" t="s">
        <v>3</v>
      </c>
      <c r="E158" s="16" t="s">
        <v>4</v>
      </c>
      <c r="F158" s="15" t="s">
        <v>5</v>
      </c>
      <c r="G158" s="17" t="s">
        <v>6</v>
      </c>
      <c r="H158" s="106" t="s">
        <v>7</v>
      </c>
      <c r="I158" s="116"/>
      <c r="J158" s="96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ht="22.5" outlineLevel="1" x14ac:dyDescent="0.25">
      <c r="A159" s="100"/>
      <c r="B159" s="104"/>
      <c r="C159" s="105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6"/>
      <c r="M159" s="106"/>
      <c r="N159" s="116"/>
      <c r="O159" s="2"/>
    </row>
    <row r="160" spans="1:15" ht="121.15" customHeight="1" outlineLevel="1" x14ac:dyDescent="0.25">
      <c r="A160" s="100"/>
      <c r="B160" s="21" t="s">
        <v>17</v>
      </c>
      <c r="C160" s="93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25">
      <c r="A161" s="100"/>
      <c r="B161" s="28">
        <f>SUM([3]B!B535:B576)/6</f>
        <v>2.3333333333333335</v>
      </c>
      <c r="C161" s="94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25">
      <c r="A162" s="100"/>
      <c r="B162" s="40"/>
      <c r="C162" s="94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25">
      <c r="A163" s="100"/>
      <c r="B163" s="40" t="s">
        <v>33</v>
      </c>
      <c r="C163" s="94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25">
      <c r="A164" s="100"/>
      <c r="B164" s="64">
        <f>SUM([3]B!E535:E563)/4</f>
        <v>2</v>
      </c>
      <c r="C164" s="94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25">
      <c r="A165" s="100"/>
      <c r="B165" s="40"/>
      <c r="C165" s="94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25">
      <c r="A166" s="100"/>
      <c r="B166" s="35"/>
      <c r="C166" s="94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25">
      <c r="A167" s="100"/>
      <c r="B167" s="67"/>
      <c r="C167" s="94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25">
      <c r="A168" s="100"/>
      <c r="B168" s="35"/>
      <c r="C168" s="94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25">
      <c r="A169" s="101"/>
      <c r="B169" s="36"/>
      <c r="C169" s="95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25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25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1" outlineLevel="1" x14ac:dyDescent="0.25">
      <c r="A172" s="99" t="str">
        <f>A171</f>
        <v>B.13 Utilizzo di rimedi di risoluzione delle controversie alternativi a quelli giurisdizionali durante la fase di esecuzione del contratto</v>
      </c>
      <c r="B172" s="102" t="s">
        <v>2</v>
      </c>
      <c r="C172" s="103"/>
      <c r="D172" s="15" t="s">
        <v>3</v>
      </c>
      <c r="E172" s="16" t="s">
        <v>4</v>
      </c>
      <c r="F172" s="15" t="s">
        <v>5</v>
      </c>
      <c r="G172" s="17" t="s">
        <v>6</v>
      </c>
      <c r="H172" s="106" t="s">
        <v>7</v>
      </c>
      <c r="I172" s="116"/>
      <c r="J172" s="96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ht="22.5" outlineLevel="1" x14ac:dyDescent="0.25">
      <c r="A173" s="100"/>
      <c r="B173" s="104"/>
      <c r="C173" s="105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6"/>
      <c r="M173" s="106"/>
      <c r="N173" s="116"/>
      <c r="O173" s="2"/>
    </row>
    <row r="174" spans="1:15" ht="94.9" customHeight="1" outlineLevel="1" x14ac:dyDescent="0.25">
      <c r="A174" s="100"/>
      <c r="B174" s="21" t="s">
        <v>17</v>
      </c>
      <c r="C174" s="93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25">
      <c r="A175" s="100"/>
      <c r="B175" s="28">
        <f>SUM([3]B!B583:B624)/6</f>
        <v>2.3333333333333335</v>
      </c>
      <c r="C175" s="94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25">
      <c r="A176" s="100"/>
      <c r="B176" s="40"/>
      <c r="C176" s="94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25">
      <c r="A177" s="100"/>
      <c r="B177" s="40" t="s">
        <v>33</v>
      </c>
      <c r="C177" s="94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25">
      <c r="A178" s="100"/>
      <c r="B178" s="64">
        <f>SUM([3]B!E583:E611)/4</f>
        <v>2</v>
      </c>
      <c r="C178" s="94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25">
      <c r="A179" s="100"/>
      <c r="B179" s="40"/>
      <c r="C179" s="94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25">
      <c r="A180" s="100"/>
      <c r="B180" s="35"/>
      <c r="C180" s="94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25">
      <c r="A181" s="100"/>
      <c r="B181" s="67"/>
      <c r="C181" s="94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25">
      <c r="A182" s="100"/>
      <c r="B182" s="35"/>
      <c r="C182" s="94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25">
      <c r="A183" s="101"/>
      <c r="B183" s="36"/>
      <c r="C183" s="95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25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3:D3"/>
    <mergeCell ref="A4:A15"/>
    <mergeCell ref="B4:C5"/>
    <mergeCell ref="H4:I4"/>
    <mergeCell ref="J4:K4"/>
    <mergeCell ref="L4:L5"/>
    <mergeCell ref="M4:M5"/>
    <mergeCell ref="N4:N5"/>
    <mergeCell ref="C6:C15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61" zoomScaleNormal="61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204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19050</xdr:colOff>
                <xdr:row>1363</xdr:row>
                <xdr:rowOff>171450</xdr:rowOff>
              </to>
            </anchor>
          </objectPr>
        </oleObject>
      </mc:Choice>
      <mc:Fallback>
        <oleObject progId="Excel.Shee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Graziella</cp:lastModifiedBy>
  <dcterms:created xsi:type="dcterms:W3CDTF">2015-02-03T09:54:26Z</dcterms:created>
  <dcterms:modified xsi:type="dcterms:W3CDTF">2015-02-19T08:12:56Z</dcterms:modified>
</cp:coreProperties>
</file>